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105" yWindow="45" windowWidth="11910" windowHeight="15180" tabRatio="212"/>
  </bookViews>
  <sheets>
    <sheet name="BOM" sheetId="1" r:id="rId1"/>
    <sheet name="history" sheetId="2" r:id="rId2"/>
  </sheets>
  <definedNames>
    <definedName name="_xlnm.Print_Area" localSheetId="0">BOM!$A$1:$I$48</definedName>
  </definedNames>
  <calcPr calcId="145621"/>
</workbook>
</file>

<file path=xl/calcChain.xml><?xml version="1.0" encoding="utf-8"?>
<calcChain xmlns="http://schemas.openxmlformats.org/spreadsheetml/2006/main">
  <c r="F20" i="1" l="1"/>
  <c r="F14" i="1"/>
  <c r="F9" i="1"/>
  <c r="J17" i="1" l="1"/>
  <c r="J6" i="1"/>
  <c r="J30" i="1" l="1"/>
  <c r="J29" i="1"/>
  <c r="J23" i="1"/>
  <c r="J21" i="1"/>
  <c r="J15" i="1"/>
  <c r="J13" i="1"/>
  <c r="J11" i="1"/>
  <c r="J10" i="1"/>
  <c r="F3" i="1" l="1"/>
  <c r="J5" i="1"/>
  <c r="J28" i="1" l="1"/>
  <c r="J27" i="1"/>
  <c r="J26" i="1"/>
  <c r="J25" i="1"/>
  <c r="J24" i="1"/>
  <c r="J19" i="1"/>
  <c r="J18" i="1"/>
  <c r="J16" i="1"/>
  <c r="J12" i="1"/>
  <c r="J22" i="1" l="1"/>
  <c r="J7" i="1" l="1"/>
  <c r="J4" i="1"/>
  <c r="F8" i="1" l="1"/>
  <c r="J8" i="1" l="1"/>
  <c r="J9" i="1" l="1"/>
  <c r="J14" i="1"/>
  <c r="J20" i="1"/>
  <c r="J31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3" i="1"/>
</calcChain>
</file>

<file path=xl/sharedStrings.xml><?xml version="1.0" encoding="utf-8"?>
<sst xmlns="http://schemas.openxmlformats.org/spreadsheetml/2006/main" count="142" uniqueCount="131">
  <si>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</si>
  <si>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</si>
  <si>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</si>
  <si>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</si>
  <si>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</si>
  <si>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</si>
  <si>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</si>
  <si>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</si>
  <si>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</si>
  <si>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Semiconductor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</si>
  <si>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</si>
  <si>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</si>
  <si>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</si>
  <si>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</si>
  <si>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</si>
  <si>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</si>
  <si>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</si>
  <si>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</si>
  <si>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</si>
  <si>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</si>
  <si>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</si>
  <si>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Multicomp</t>
  </si>
  <si>
    <t>Inductor</t>
  </si>
  <si>
    <t>TE Connectivity/Citec</t>
  </si>
  <si>
    <t>pote</t>
  </si>
  <si>
    <t>P1</t>
  </si>
  <si>
    <t>res10e</t>
  </si>
  <si>
    <t>100nF 50V 20%</t>
  </si>
  <si>
    <t>MCRR50104Z5UM0050</t>
  </si>
  <si>
    <t>mkt1e</t>
  </si>
  <si>
    <t>D1</t>
  </si>
  <si>
    <t>TO-220</t>
  </si>
  <si>
    <t>Texas Instruments</t>
  </si>
  <si>
    <t>TE Connectivity</t>
  </si>
  <si>
    <t>EPP-CP-200-500</t>
  </si>
  <si>
    <t>C1</t>
  </si>
  <si>
    <t>22 pF, 50 V, C0G/NP0, 2.5 mm pitch</t>
  </si>
  <si>
    <t>MCCHU5220J5</t>
  </si>
  <si>
    <t>EPP-CNP-250</t>
  </si>
  <si>
    <t>537-3634</t>
  </si>
  <si>
    <t>LED, red, 3 mm</t>
  </si>
  <si>
    <t>MCL034MT</t>
  </si>
  <si>
    <t>EPP-LED-3MM</t>
  </si>
  <si>
    <t>228-5916</t>
  </si>
  <si>
    <t>LED1</t>
  </si>
  <si>
    <t>X1</t>
  </si>
  <si>
    <t>4-103321-8</t>
  </si>
  <si>
    <t>K1</t>
  </si>
  <si>
    <t>Phoenix Contact</t>
  </si>
  <si>
    <t>K2</t>
  </si>
  <si>
    <t>R3</t>
  </si>
  <si>
    <t>2K2 5% 250mW</t>
  </si>
  <si>
    <t>MCF 0.25W 2K2</t>
  </si>
  <si>
    <t>R1,R2</t>
  </si>
  <si>
    <t>trimmer 10k</t>
  </si>
  <si>
    <t>CB10LV103M</t>
  </si>
  <si>
    <t>10 µF, 50 V, 2 mm pitch, 5x11 mm</t>
  </si>
  <si>
    <t>MCGPR50V106M5X11</t>
  </si>
  <si>
    <t>228-6874</t>
  </si>
  <si>
    <t>C2,C3</t>
  </si>
  <si>
    <t>C4,C7,C8,C9</t>
  </si>
  <si>
    <t>47 µF, 50 V, 2.5 mm pitch, 6.3x11 mm</t>
  </si>
  <si>
    <t>MCGPR50V476M6.3X11</t>
  </si>
  <si>
    <t>EPP-CP-250-630</t>
  </si>
  <si>
    <t>228-6896</t>
  </si>
  <si>
    <t>C5,C6</t>
  </si>
  <si>
    <t>1N4148, 100 V, 200 mA, 4 ns</t>
  </si>
  <si>
    <t>NXP</t>
  </si>
  <si>
    <t>1N4148</t>
  </si>
  <si>
    <t>EPP-DO-35-x</t>
  </si>
  <si>
    <t>544-3480</t>
  </si>
  <si>
    <t>5V regulator LM2940T-5.0</t>
  </si>
  <si>
    <t>LM2940T-5.0/NOPB</t>
  </si>
  <si>
    <t>IC1</t>
  </si>
  <si>
    <t>8-bit microcontroller ATMEGA8-16PU</t>
  </si>
  <si>
    <t>Atmel</t>
  </si>
  <si>
    <t>ATMEGA8-16PU</t>
  </si>
  <si>
    <t>dip28es</t>
  </si>
  <si>
    <t>IC2</t>
  </si>
  <si>
    <t>DC barrel jack, 1.95 mm pin, 12 V, 3 A (center pin is GND!)</t>
  </si>
  <si>
    <t>Lumberg</t>
  </si>
  <si>
    <t>NEB 21 R</t>
  </si>
  <si>
    <t>EPP-DC-195</t>
  </si>
  <si>
    <t>505-1609</t>
  </si>
  <si>
    <t>4-way SIL pin header pitch 2.54mm</t>
  </si>
  <si>
    <t>sil4e</t>
  </si>
  <si>
    <t>Terminal block 5.08 mm, 3-way, 630 V</t>
  </si>
  <si>
    <t>MKDSN 1,5/3-5,08</t>
  </si>
  <si>
    <t>EPP-TB-508-3</t>
  </si>
  <si>
    <t>193-0592</t>
  </si>
  <si>
    <t>K3</t>
  </si>
  <si>
    <t>6-way boxheader</t>
  </si>
  <si>
    <t>Amphenol</t>
  </si>
  <si>
    <t>T821106A1S100CEU</t>
  </si>
  <si>
    <t>K4</t>
  </si>
  <si>
    <t>LCD1</t>
  </si>
  <si>
    <t>RE1</t>
  </si>
  <si>
    <t>Tactile switch RA3FTL6</t>
  </si>
  <si>
    <t>Multimec</t>
  </si>
  <si>
    <t>RA3FTL6</t>
  </si>
  <si>
    <t>3FT</t>
  </si>
  <si>
    <t>S1,S2,S3,S4</t>
  </si>
  <si>
    <t>4 x cap for Multimec 1D03</t>
  </si>
  <si>
    <t>1D03</t>
  </si>
  <si>
    <t>Raltron</t>
  </si>
  <si>
    <t>AS-16.000-18</t>
  </si>
  <si>
    <t>EPP-HC49</t>
  </si>
  <si>
    <t>693-8819</t>
  </si>
  <si>
    <t>crystal 16 MHz, 18 pF</t>
  </si>
  <si>
    <t>495-4670</t>
  </si>
  <si>
    <t>495-4614</t>
  </si>
  <si>
    <t>Subminiature relais 5V Finder 34.51.7.005.0010</t>
  </si>
  <si>
    <t>34.51.7.005.0010</t>
  </si>
  <si>
    <t>Finder</t>
  </si>
  <si>
    <t>LCD module 16 x 4 MC41605A6WK-SPTLY</t>
  </si>
  <si>
    <t>Midas</t>
  </si>
  <si>
    <t>MC41605A6WK-SPTLY</t>
  </si>
  <si>
    <t>Ultrasonic Ranging Module HC-SR04 or US-020 or DYP-ME007V1</t>
  </si>
  <si>
    <t>10 kΩ, carbon film, 5%, 0.25W, 250V</t>
  </si>
  <si>
    <t>MCF 0.25W 10K</t>
  </si>
  <si>
    <t>135-910</t>
  </si>
  <si>
    <t>R4</t>
  </si>
  <si>
    <t>BC547C, 45 V, 100 mA, 500 mW, hfe=400</t>
  </si>
  <si>
    <t>ON Semiconductor</t>
  </si>
  <si>
    <t>BC547CG</t>
  </si>
  <si>
    <t>EPP-TO-92</t>
  </si>
  <si>
    <t>545-2248</t>
  </si>
  <si>
    <t>T1</t>
  </si>
  <si>
    <t>BOM::140209-1::v2.1::ultrasonic distance and level meter</t>
  </si>
  <si>
    <t>0R 5% 250mW</t>
  </si>
  <si>
    <t>MCF 0.25W 0R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</si>
</sst>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0" fillId="0" borderId="0" xfId="0" applyNumberFormat="1" applyFont="1" applyFill="1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9" fillId="0" borderId="0" xfId="0" applyFont="1" applyAlignment="1">
      <alignment vertical="center"/>
    </xf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1"/>
  <sheetViews>
    <sheetView tabSelected="1" zoomScaleNormal="100" workbookViewId="0">
      <selection activeCell="G6" sqref="G6"/>
    </sheetView>
  </sheetViews>
  <sheetFormatPr defaultColWidth="11.5703125" defaultRowHeight="12.75" x14ac:dyDescent="0.2"/>
  <cols>
    <col min="1" max="1" width="33.85546875" style="1" bestFit="1" customWidth="1"/>
    <col min="2" max="2" width="22.28515625" style="1" customWidth="1"/>
    <col min="3" max="3" width="23.7109375" style="1" customWidth="1"/>
    <col min="4" max="4" width="7.85546875" style="1" customWidth="1"/>
    <col min="5" max="5" width="59.7109375" style="1" bestFit="1" customWidth="1"/>
    <col min="6" max="6" width="6" style="2" bestFit="1" customWidth="1"/>
    <col min="7" max="7" width="10.28515625" style="2" bestFit="1" customWidth="1"/>
    <col min="8" max="9" width="11.5703125" style="2"/>
    <col min="10" max="10" width="19.140625" style="2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6" t="s">
        <v>128</v>
      </c>
      <c r="B1" s="26"/>
      <c r="C1" s="26"/>
      <c r="D1" s="26"/>
      <c r="E1" s="26"/>
      <c r="F1" s="26"/>
      <c r="K1" s="20" t="s">
        <v>18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16</v>
      </c>
      <c r="G2" s="3" t="s">
        <v>5</v>
      </c>
      <c r="H2" s="3" t="s">
        <v>6</v>
      </c>
      <c r="I2" s="3" t="s">
        <v>17</v>
      </c>
      <c r="J2" s="3" t="s">
        <v>19</v>
      </c>
      <c r="K2" s="19" t="s">
        <v>20</v>
      </c>
    </row>
    <row r="3" spans="1:11" s="17" customFormat="1" ht="15" x14ac:dyDescent="0.2">
      <c r="A3" s="16" t="s">
        <v>7</v>
      </c>
      <c r="B3" s="16"/>
      <c r="C3" s="16"/>
      <c r="D3" s="16"/>
      <c r="E3" s="16"/>
      <c r="F3" s="17">
        <f>SUM(F4:F7)</f>
        <v>5</v>
      </c>
      <c r="J3" s="18" t="str">
        <f>CONCATENATE(E3,IF(ISBLANK(E3),""," = "),A3)</f>
        <v>Resistor</v>
      </c>
    </row>
    <row r="4" spans="1:11" ht="15" x14ac:dyDescent="0.2">
      <c r="A4" s="21" t="s">
        <v>51</v>
      </c>
      <c r="B4" s="1" t="s">
        <v>21</v>
      </c>
      <c r="C4" t="s">
        <v>52</v>
      </c>
      <c r="D4" s="1" t="s">
        <v>26</v>
      </c>
      <c r="E4" s="1" t="s">
        <v>53</v>
      </c>
      <c r="F4" s="2">
        <v>2</v>
      </c>
      <c r="G4">
        <v>9339302</v>
      </c>
      <c r="J4" s="15" t="str">
        <f t="shared" ref="J4:J78" si="0">CONCATENATE(E4,IF(ISBLANK(E4),""," = "),A4)</f>
        <v>R1,R2 = 2K2 5% 250mW</v>
      </c>
    </row>
    <row r="5" spans="1:11" s="24" customFormat="1" ht="15" x14ac:dyDescent="0.2">
      <c r="A5" s="21" t="s">
        <v>129</v>
      </c>
      <c r="B5" s="23" t="s">
        <v>21</v>
      </c>
      <c r="C5" s="22" t="s">
        <v>130</v>
      </c>
      <c r="D5" s="23" t="s">
        <v>26</v>
      </c>
      <c r="E5" s="23" t="s">
        <v>50</v>
      </c>
      <c r="F5" s="24">
        <v>1</v>
      </c>
      <c r="G5">
        <v>9339027</v>
      </c>
      <c r="J5" s="25" t="str">
        <f t="shared" si="0"/>
        <v>R3 = 0R 5% 250mW</v>
      </c>
    </row>
    <row r="6" spans="1:11" s="24" customFormat="1" ht="15" x14ac:dyDescent="0.2">
      <c r="A6" s="21" t="s">
        <v>118</v>
      </c>
      <c r="B6" s="23" t="s">
        <v>21</v>
      </c>
      <c r="C6" s="22" t="s">
        <v>119</v>
      </c>
      <c r="D6" s="23" t="s">
        <v>26</v>
      </c>
      <c r="E6" s="23" t="s">
        <v>121</v>
      </c>
      <c r="F6" s="24">
        <v>1</v>
      </c>
      <c r="G6" s="22">
        <v>9339060</v>
      </c>
      <c r="I6" s="24" t="s">
        <v>120</v>
      </c>
      <c r="J6" s="25" t="str">
        <f t="shared" si="0"/>
        <v>R4 = 10 kΩ, carbon film, 5%, 0.25W, 250V</v>
      </c>
    </row>
    <row r="7" spans="1:11" ht="15" x14ac:dyDescent="0.2">
      <c r="A7" s="21" t="s">
        <v>54</v>
      </c>
      <c r="B7" s="1" t="s">
        <v>23</v>
      </c>
      <c r="C7" t="s">
        <v>55</v>
      </c>
      <c r="D7" s="1" t="s">
        <v>24</v>
      </c>
      <c r="E7" s="1" t="s">
        <v>25</v>
      </c>
      <c r="F7" s="2">
        <v>1</v>
      </c>
      <c r="G7">
        <v>1227539</v>
      </c>
      <c r="J7" s="15" t="str">
        <f t="shared" si="0"/>
        <v>P1 = trimmer 10k</v>
      </c>
    </row>
    <row r="8" spans="1:11" s="17" customFormat="1" ht="15" x14ac:dyDescent="0.2">
      <c r="A8" s="16" t="s">
        <v>22</v>
      </c>
      <c r="B8" s="16"/>
      <c r="C8" s="16"/>
      <c r="D8" s="16"/>
      <c r="E8" s="16"/>
      <c r="F8" s="17" t="e">
        <f>SUM(#REF!)</f>
        <v>#REF!</v>
      </c>
      <c r="J8" s="18" t="str">
        <f t="shared" ref="J8" si="1">CONCATENATE(E8,IF(ISBLANK(E8),""," = "),A8)</f>
        <v>Inductor</v>
      </c>
    </row>
    <row r="9" spans="1:11" s="17" customFormat="1" ht="15" x14ac:dyDescent="0.2">
      <c r="A9" s="16" t="s">
        <v>8</v>
      </c>
      <c r="B9" s="16"/>
      <c r="C9" s="16"/>
      <c r="D9" s="16"/>
      <c r="E9" s="16"/>
      <c r="F9" s="17">
        <f>SUM(F10:F13)</f>
        <v>9</v>
      </c>
      <c r="J9" s="18" t="str">
        <f t="shared" si="0"/>
        <v>Capacitor</v>
      </c>
    </row>
    <row r="10" spans="1:11" s="24" customFormat="1" x14ac:dyDescent="0.2">
      <c r="A10" s="21" t="s">
        <v>56</v>
      </c>
      <c r="B10" s="23" t="s">
        <v>21</v>
      </c>
      <c r="C10" s="22" t="s">
        <v>57</v>
      </c>
      <c r="D10" s="23" t="s">
        <v>34</v>
      </c>
      <c r="E10" s="23" t="s">
        <v>35</v>
      </c>
      <c r="F10" s="24">
        <v>1</v>
      </c>
      <c r="G10" s="22">
        <v>9451382</v>
      </c>
      <c r="I10" s="24" t="s">
        <v>58</v>
      </c>
      <c r="J10" s="24" t="str">
        <f t="shared" si="0"/>
        <v>C1 = 10 µF, 50 V, 2 mm pitch, 5x11 mm</v>
      </c>
    </row>
    <row r="11" spans="1:11" s="24" customFormat="1" x14ac:dyDescent="0.2">
      <c r="A11" s="21" t="s">
        <v>36</v>
      </c>
      <c r="B11" s="23" t="s">
        <v>21</v>
      </c>
      <c r="C11" s="22" t="s">
        <v>37</v>
      </c>
      <c r="D11" s="23" t="s">
        <v>38</v>
      </c>
      <c r="E11" s="23" t="s">
        <v>59</v>
      </c>
      <c r="F11" s="24">
        <v>2</v>
      </c>
      <c r="G11" s="22">
        <v>9411674</v>
      </c>
      <c r="I11" s="24" t="s">
        <v>39</v>
      </c>
      <c r="J11" s="24" t="str">
        <f t="shared" si="0"/>
        <v>C2,C3 = 22 pF, 50 V, C0G/NP0, 2.5 mm pitch</v>
      </c>
    </row>
    <row r="12" spans="1:11" ht="15" x14ac:dyDescent="0.2">
      <c r="A12" s="21" t="s">
        <v>27</v>
      </c>
      <c r="B12" s="1" t="s">
        <v>21</v>
      </c>
      <c r="C12" t="s">
        <v>28</v>
      </c>
      <c r="D12" s="1" t="s">
        <v>29</v>
      </c>
      <c r="E12" s="1" t="s">
        <v>60</v>
      </c>
      <c r="F12" s="2">
        <v>4</v>
      </c>
      <c r="G12">
        <v>1759167</v>
      </c>
      <c r="J12" s="15" t="str">
        <f t="shared" si="0"/>
        <v>C4,C7,C8,C9 = 100nF 50V 20%</v>
      </c>
    </row>
    <row r="13" spans="1:11" s="24" customFormat="1" x14ac:dyDescent="0.2">
      <c r="A13" s="21" t="s">
        <v>61</v>
      </c>
      <c r="B13" s="23" t="s">
        <v>21</v>
      </c>
      <c r="C13" s="22" t="s">
        <v>62</v>
      </c>
      <c r="D13" s="23" t="s">
        <v>63</v>
      </c>
      <c r="E13" s="23" t="s">
        <v>65</v>
      </c>
      <c r="F13" s="24">
        <v>2</v>
      </c>
      <c r="G13" s="22">
        <v>9451404</v>
      </c>
      <c r="I13" s="24" t="s">
        <v>64</v>
      </c>
      <c r="J13" s="24" t="str">
        <f t="shared" si="0"/>
        <v>C5,C6 = 47 µF, 50 V, 2.5 mm pitch, 6.3x11 mm</v>
      </c>
    </row>
    <row r="14" spans="1:11" s="6" customFormat="1" ht="15" x14ac:dyDescent="0.2">
      <c r="A14" s="5" t="s">
        <v>9</v>
      </c>
      <c r="B14" s="5"/>
      <c r="C14" s="5"/>
      <c r="D14" s="5"/>
      <c r="E14" s="5"/>
      <c r="F14" s="6">
        <f>SUM(F15:F19)</f>
        <v>5</v>
      </c>
      <c r="J14" s="18" t="str">
        <f t="shared" si="0"/>
        <v>Semiconductor</v>
      </c>
    </row>
    <row r="15" spans="1:11" s="24" customFormat="1" ht="15" x14ac:dyDescent="0.2">
      <c r="A15" s="21" t="s">
        <v>66</v>
      </c>
      <c r="B15" s="23" t="s">
        <v>67</v>
      </c>
      <c r="C15" s="22" t="s">
        <v>68</v>
      </c>
      <c r="D15" s="23" t="s">
        <v>69</v>
      </c>
      <c r="E15" s="23" t="s">
        <v>30</v>
      </c>
      <c r="F15" s="24">
        <v>1</v>
      </c>
      <c r="G15" s="22">
        <v>1081177</v>
      </c>
      <c r="I15" s="24" t="s">
        <v>70</v>
      </c>
      <c r="J15" s="25" t="str">
        <f t="shared" si="0"/>
        <v>D1 = 1N4148, 100 V, 200 mA, 4 ns</v>
      </c>
    </row>
    <row r="16" spans="1:11" s="24" customFormat="1" ht="15" x14ac:dyDescent="0.2">
      <c r="A16" s="21" t="s">
        <v>40</v>
      </c>
      <c r="B16" s="23" t="s">
        <v>21</v>
      </c>
      <c r="C16" s="22" t="s">
        <v>41</v>
      </c>
      <c r="D16" s="23" t="s">
        <v>42</v>
      </c>
      <c r="E16" s="23" t="s">
        <v>44</v>
      </c>
      <c r="F16" s="24">
        <v>1</v>
      </c>
      <c r="G16" s="22">
        <v>1581122</v>
      </c>
      <c r="I16" s="24" t="s">
        <v>43</v>
      </c>
      <c r="J16" s="25" t="str">
        <f t="shared" si="0"/>
        <v>LED1 = LED, red, 3 mm</v>
      </c>
    </row>
    <row r="17" spans="1:10" s="24" customFormat="1" ht="15" x14ac:dyDescent="0.2">
      <c r="A17" s="21" t="s">
        <v>122</v>
      </c>
      <c r="B17" s="23" t="s">
        <v>123</v>
      </c>
      <c r="C17" s="22" t="s">
        <v>124</v>
      </c>
      <c r="D17" s="23" t="s">
        <v>125</v>
      </c>
      <c r="E17" s="23" t="s">
        <v>127</v>
      </c>
      <c r="F17" s="24">
        <v>1</v>
      </c>
      <c r="G17" s="22">
        <v>2101811</v>
      </c>
      <c r="I17" s="24" t="s">
        <v>126</v>
      </c>
      <c r="J17" s="25" t="str">
        <f t="shared" si="0"/>
        <v>T1 = BC547C, 45 V, 100 mA, 500 mW, hfe=400</v>
      </c>
    </row>
    <row r="18" spans="1:10" s="24" customFormat="1" ht="15" x14ac:dyDescent="0.2">
      <c r="A18" s="21" t="s">
        <v>71</v>
      </c>
      <c r="B18" s="23" t="s">
        <v>32</v>
      </c>
      <c r="C18" s="22" t="s">
        <v>72</v>
      </c>
      <c r="D18" s="23" t="s">
        <v>31</v>
      </c>
      <c r="E18" s="23" t="s">
        <v>73</v>
      </c>
      <c r="F18" s="24">
        <v>1</v>
      </c>
      <c r="G18">
        <v>1469078</v>
      </c>
      <c r="J18" s="25" t="str">
        <f t="shared" si="0"/>
        <v>IC1 = 5V regulator LM2940T-5.0</v>
      </c>
    </row>
    <row r="19" spans="1:10" s="24" customFormat="1" ht="15" x14ac:dyDescent="0.2">
      <c r="A19" s="21" t="s">
        <v>74</v>
      </c>
      <c r="B19" s="23" t="s">
        <v>75</v>
      </c>
      <c r="C19" s="22" t="s">
        <v>76</v>
      </c>
      <c r="D19" s="23" t="s">
        <v>77</v>
      </c>
      <c r="E19" s="23" t="s">
        <v>78</v>
      </c>
      <c r="F19" s="24">
        <v>1</v>
      </c>
      <c r="G19" s="22">
        <v>9171380</v>
      </c>
      <c r="J19" s="25" t="str">
        <f t="shared" si="0"/>
        <v>IC2 = 8-bit microcontroller ATMEGA8-16PU</v>
      </c>
    </row>
    <row r="20" spans="1:10" s="6" customFormat="1" ht="15" x14ac:dyDescent="0.2">
      <c r="A20" s="5" t="s">
        <v>10</v>
      </c>
      <c r="B20" s="5"/>
      <c r="C20" s="5"/>
      <c r="D20" s="5"/>
      <c r="E20" s="5"/>
      <c r="F20" s="6">
        <f>SUM(F21:F36)</f>
        <v>16</v>
      </c>
      <c r="J20" s="18" t="str">
        <f t="shared" si="0"/>
        <v>Other</v>
      </c>
    </row>
    <row r="21" spans="1:10" ht="15" x14ac:dyDescent="0.2">
      <c r="A21" s="21" t="s">
        <v>79</v>
      </c>
      <c r="B21" s="1" t="s">
        <v>80</v>
      </c>
      <c r="C21" t="s">
        <v>81</v>
      </c>
      <c r="D21" s="1" t="s">
        <v>82</v>
      </c>
      <c r="E21" s="1" t="s">
        <v>47</v>
      </c>
      <c r="F21" s="24">
        <v>1</v>
      </c>
      <c r="G21">
        <v>1217037</v>
      </c>
      <c r="I21" s="2" t="s">
        <v>83</v>
      </c>
      <c r="J21" s="15" t="str">
        <f t="shared" si="0"/>
        <v>K1 = DC barrel jack, 1.95 mm pin, 12 V, 3 A (center pin is GND!)</v>
      </c>
    </row>
    <row r="22" spans="1:10" ht="15" x14ac:dyDescent="0.2">
      <c r="A22" s="21" t="s">
        <v>84</v>
      </c>
      <c r="B22" s="1" t="s">
        <v>33</v>
      </c>
      <c r="C22" s="7" t="s">
        <v>46</v>
      </c>
      <c r="D22" s="1" t="s">
        <v>85</v>
      </c>
      <c r="E22" s="1" t="s">
        <v>49</v>
      </c>
      <c r="F22" s="24">
        <v>1</v>
      </c>
      <c r="G22" s="24">
        <v>1098454</v>
      </c>
      <c r="J22" s="15" t="str">
        <f t="shared" si="0"/>
        <v>K2 = 4-way SIL pin header pitch 2.54mm</v>
      </c>
    </row>
    <row r="23" spans="1:10" s="24" customFormat="1" ht="15" x14ac:dyDescent="0.2">
      <c r="A23" s="21" t="s">
        <v>86</v>
      </c>
      <c r="B23" s="23" t="s">
        <v>48</v>
      </c>
      <c r="C23" t="s">
        <v>87</v>
      </c>
      <c r="D23" s="23" t="s">
        <v>88</v>
      </c>
      <c r="E23" s="23" t="s">
        <v>90</v>
      </c>
      <c r="F23" s="24">
        <v>1</v>
      </c>
      <c r="G23">
        <v>3041451</v>
      </c>
      <c r="I23" s="24" t="s">
        <v>89</v>
      </c>
      <c r="J23" s="25" t="str">
        <f t="shared" si="0"/>
        <v>K3 = Terminal block 5.08 mm, 3-way, 630 V</v>
      </c>
    </row>
    <row r="24" spans="1:10" ht="15" x14ac:dyDescent="0.2">
      <c r="A24" s="21" t="s">
        <v>91</v>
      </c>
      <c r="B24" s="1" t="s">
        <v>92</v>
      </c>
      <c r="C24" t="s">
        <v>93</v>
      </c>
      <c r="E24" s="1" t="s">
        <v>94</v>
      </c>
      <c r="F24" s="24">
        <v>1</v>
      </c>
      <c r="G24">
        <v>2215302</v>
      </c>
      <c r="J24" s="15" t="str">
        <f t="shared" si="0"/>
        <v>K4 = 6-way boxheader</v>
      </c>
    </row>
    <row r="25" spans="1:10" ht="15" x14ac:dyDescent="0.2">
      <c r="A25" s="21" t="s">
        <v>114</v>
      </c>
      <c r="B25" s="1" t="s">
        <v>115</v>
      </c>
      <c r="C25" t="s">
        <v>116</v>
      </c>
      <c r="E25" s="1" t="s">
        <v>95</v>
      </c>
      <c r="F25" s="24">
        <v>1</v>
      </c>
      <c r="G25">
        <v>2063134</v>
      </c>
      <c r="J25" s="15" t="str">
        <f t="shared" si="0"/>
        <v>LCD1 = LCD module 16 x 4 MC41605A6WK-SPTLY</v>
      </c>
    </row>
    <row r="26" spans="1:10" ht="15" x14ac:dyDescent="0.2">
      <c r="A26" s="1" t="s">
        <v>111</v>
      </c>
      <c r="B26" s="1" t="s">
        <v>113</v>
      </c>
      <c r="C26" s="23" t="s">
        <v>112</v>
      </c>
      <c r="E26" s="1" t="s">
        <v>96</v>
      </c>
      <c r="F26" s="24">
        <v>1</v>
      </c>
      <c r="G26">
        <v>1169338</v>
      </c>
      <c r="H26"/>
      <c r="J26" s="15" t="str">
        <f t="shared" si="0"/>
        <v>RE1 = Subminiature relais 5V Finder 34.51.7.005.0010</v>
      </c>
    </row>
    <row r="27" spans="1:10" s="24" customFormat="1" ht="15" x14ac:dyDescent="0.2">
      <c r="A27" s="23" t="s">
        <v>97</v>
      </c>
      <c r="B27" s="23" t="s">
        <v>98</v>
      </c>
      <c r="C27" s="23" t="s">
        <v>99</v>
      </c>
      <c r="D27" s="23" t="s">
        <v>100</v>
      </c>
      <c r="E27" s="23" t="s">
        <v>101</v>
      </c>
      <c r="F27" s="24">
        <v>4</v>
      </c>
      <c r="G27" s="22">
        <v>1132885</v>
      </c>
      <c r="H27" s="22"/>
      <c r="I27" s="24" t="s">
        <v>110</v>
      </c>
      <c r="J27" s="25" t="str">
        <f t="shared" si="0"/>
        <v>S1,S2,S3,S4 = Tactile switch RA3FTL6</v>
      </c>
    </row>
    <row r="28" spans="1:10" s="24" customFormat="1" ht="15" x14ac:dyDescent="0.2">
      <c r="A28" s="23" t="s">
        <v>102</v>
      </c>
      <c r="B28" s="23" t="s">
        <v>98</v>
      </c>
      <c r="C28" s="23" t="s">
        <v>103</v>
      </c>
      <c r="D28" s="23"/>
      <c r="E28" s="23"/>
      <c r="F28" s="24">
        <v>4</v>
      </c>
      <c r="G28" s="22">
        <v>1132887</v>
      </c>
      <c r="H28" s="22"/>
      <c r="I28" s="24" t="s">
        <v>109</v>
      </c>
      <c r="J28" s="25" t="str">
        <f t="shared" si="0"/>
        <v>4 x cap for Multimec 1D03</v>
      </c>
    </row>
    <row r="29" spans="1:10" s="24" customFormat="1" ht="15" x14ac:dyDescent="0.2">
      <c r="A29" s="23" t="s">
        <v>108</v>
      </c>
      <c r="B29" s="23" t="s">
        <v>104</v>
      </c>
      <c r="C29" s="23" t="s">
        <v>105</v>
      </c>
      <c r="D29" s="23" t="s">
        <v>106</v>
      </c>
      <c r="E29" s="23" t="s">
        <v>45</v>
      </c>
      <c r="F29" s="24">
        <v>1</v>
      </c>
      <c r="G29" s="22">
        <v>1611761</v>
      </c>
      <c r="H29" s="22"/>
      <c r="I29" s="24" t="s">
        <v>107</v>
      </c>
      <c r="J29" s="25" t="str">
        <f t="shared" si="0"/>
        <v>X1 = crystal 16 MHz, 18 pF</v>
      </c>
    </row>
    <row r="30" spans="1:10" s="24" customFormat="1" ht="15" x14ac:dyDescent="0.2">
      <c r="A30" s="23" t="s">
        <v>117</v>
      </c>
      <c r="B30" s="23"/>
      <c r="C30" s="23"/>
      <c r="D30" s="23"/>
      <c r="E30" s="23"/>
      <c r="F30" s="24">
        <v>1</v>
      </c>
      <c r="G30" s="22"/>
      <c r="H30" s="22"/>
      <c r="J30" s="25" t="str">
        <f t="shared" si="0"/>
        <v>Ultrasonic Ranging Module HC-SR04 or US-020 or DYP-ME007V1</v>
      </c>
    </row>
    <row r="31" spans="1:10" s="6" customFormat="1" ht="15" x14ac:dyDescent="0.2">
      <c r="A31" s="5" t="s">
        <v>11</v>
      </c>
      <c r="B31" s="5"/>
      <c r="C31" s="5"/>
      <c r="D31" s="5"/>
      <c r="E31" s="5"/>
      <c r="J31" s="18" t="str">
        <f t="shared" si="0"/>
        <v>Misc.</v>
      </c>
    </row>
    <row r="32" spans="1:10" s="8" customFormat="1" ht="15" x14ac:dyDescent="0.2">
      <c r="A32" s="7"/>
      <c r="B32" s="7"/>
      <c r="C32"/>
      <c r="D32" s="7"/>
      <c r="E32" s="7"/>
      <c r="G32"/>
      <c r="J32" s="15"/>
    </row>
    <row r="33" spans="1:10" ht="15" x14ac:dyDescent="0.2">
      <c r="C33"/>
      <c r="F33" s="24"/>
      <c r="J33" s="15"/>
    </row>
    <row r="34" spans="1:10" ht="15" x14ac:dyDescent="0.2">
      <c r="G34" s="8"/>
      <c r="J34" s="15" t="str">
        <f t="shared" si="0"/>
        <v/>
      </c>
    </row>
    <row r="35" spans="1:10" ht="15" x14ac:dyDescent="0.2">
      <c r="J35" s="15" t="str">
        <f t="shared" si="0"/>
        <v/>
      </c>
    </row>
    <row r="36" spans="1:10" ht="15" x14ac:dyDescent="0.2">
      <c r="J36" s="15" t="str">
        <f t="shared" si="0"/>
        <v/>
      </c>
    </row>
    <row r="37" spans="1:10" ht="15" x14ac:dyDescent="0.2">
      <c r="J37" s="15" t="str">
        <f t="shared" si="0"/>
        <v/>
      </c>
    </row>
    <row r="38" spans="1:10" ht="15" x14ac:dyDescent="0.2">
      <c r="J38" s="15" t="str">
        <f t="shared" si="0"/>
        <v/>
      </c>
    </row>
    <row r="39" spans="1:10" ht="15" x14ac:dyDescent="0.2">
      <c r="J39" s="15" t="str">
        <f t="shared" si="0"/>
        <v/>
      </c>
    </row>
    <row r="40" spans="1:10" ht="15" x14ac:dyDescent="0.2">
      <c r="J40" s="15" t="str">
        <f t="shared" si="0"/>
        <v/>
      </c>
    </row>
    <row r="41" spans="1:10" ht="15" x14ac:dyDescent="0.2">
      <c r="J41" s="15" t="str">
        <f t="shared" si="0"/>
        <v/>
      </c>
    </row>
    <row r="42" spans="1:10" ht="15" x14ac:dyDescent="0.2">
      <c r="J42" s="15" t="str">
        <f t="shared" si="0"/>
        <v/>
      </c>
    </row>
    <row r="43" spans="1:10" ht="15" x14ac:dyDescent="0.2">
      <c r="A43"/>
      <c r="J43" s="15" t="str">
        <f t="shared" si="0"/>
        <v/>
      </c>
    </row>
    <row r="44" spans="1:10" ht="15" x14ac:dyDescent="0.2">
      <c r="A44"/>
      <c r="J44" s="15" t="str">
        <f t="shared" si="0"/>
        <v/>
      </c>
    </row>
    <row r="45" spans="1:10" ht="15" x14ac:dyDescent="0.2">
      <c r="A45"/>
      <c r="J45" s="15" t="str">
        <f t="shared" si="0"/>
        <v/>
      </c>
    </row>
    <row r="46" spans="1:10" ht="15" x14ac:dyDescent="0.2">
      <c r="A46"/>
      <c r="J46" s="15" t="str">
        <f t="shared" si="0"/>
        <v/>
      </c>
    </row>
    <row r="47" spans="1:10" ht="15" x14ac:dyDescent="0.2">
      <c r="A47"/>
      <c r="J47" s="15" t="str">
        <f t="shared" si="0"/>
        <v/>
      </c>
    </row>
    <row r="48" spans="1:10" ht="15" x14ac:dyDescent="0.2">
      <c r="J48" s="15" t="str">
        <f t="shared" si="0"/>
        <v/>
      </c>
    </row>
    <row r="49" spans="1:10" ht="15" x14ac:dyDescent="0.2">
      <c r="J49" s="15" t="str">
        <f t="shared" si="0"/>
        <v/>
      </c>
    </row>
    <row r="50" spans="1:10" ht="15" x14ac:dyDescent="0.2">
      <c r="J50" s="15" t="str">
        <f t="shared" si="0"/>
        <v/>
      </c>
    </row>
    <row r="51" spans="1:10" ht="15" x14ac:dyDescent="0.2">
      <c r="A51"/>
      <c r="J51" s="15" t="str">
        <f t="shared" si="0"/>
        <v/>
      </c>
    </row>
    <row r="52" spans="1:10" ht="15" x14ac:dyDescent="0.2">
      <c r="J52" s="15" t="str">
        <f t="shared" si="0"/>
        <v/>
      </c>
    </row>
    <row r="53" spans="1:10" ht="15" x14ac:dyDescent="0.2">
      <c r="J53" s="15" t="str">
        <f t="shared" si="0"/>
        <v/>
      </c>
    </row>
    <row r="54" spans="1:10" ht="15" x14ac:dyDescent="0.2">
      <c r="J54" s="15" t="str">
        <f t="shared" si="0"/>
        <v/>
      </c>
    </row>
    <row r="55" spans="1:10" ht="15" x14ac:dyDescent="0.2">
      <c r="J55" s="15" t="str">
        <f t="shared" si="0"/>
        <v/>
      </c>
    </row>
    <row r="56" spans="1:10" ht="15" x14ac:dyDescent="0.2">
      <c r="J56" s="15" t="str">
        <f t="shared" si="0"/>
        <v/>
      </c>
    </row>
    <row r="57" spans="1:10" ht="15" x14ac:dyDescent="0.2">
      <c r="J57" s="15" t="str">
        <f t="shared" si="0"/>
        <v/>
      </c>
    </row>
    <row r="58" spans="1:10" ht="15" x14ac:dyDescent="0.2">
      <c r="J58" s="15" t="str">
        <f t="shared" si="0"/>
        <v/>
      </c>
    </row>
    <row r="59" spans="1:10" ht="15" x14ac:dyDescent="0.2">
      <c r="J59" s="15" t="str">
        <f t="shared" si="0"/>
        <v/>
      </c>
    </row>
    <row r="60" spans="1:10" ht="15" x14ac:dyDescent="0.2">
      <c r="J60" s="15" t="str">
        <f t="shared" si="0"/>
        <v/>
      </c>
    </row>
    <row r="61" spans="1:10" ht="15" x14ac:dyDescent="0.2">
      <c r="J61" s="15" t="str">
        <f t="shared" si="0"/>
        <v/>
      </c>
    </row>
    <row r="62" spans="1:10" ht="15" x14ac:dyDescent="0.2">
      <c r="J62" s="15" t="str">
        <f t="shared" si="0"/>
        <v/>
      </c>
    </row>
    <row r="63" spans="1:10" ht="15" x14ac:dyDescent="0.2">
      <c r="J63" s="15" t="str">
        <f t="shared" si="0"/>
        <v/>
      </c>
    </row>
    <row r="64" spans="1:10" ht="15" x14ac:dyDescent="0.2">
      <c r="J64" s="15" t="str">
        <f t="shared" si="0"/>
        <v/>
      </c>
    </row>
    <row r="65" spans="10:10" ht="15" x14ac:dyDescent="0.2">
      <c r="J65" s="15" t="str">
        <f t="shared" si="0"/>
        <v/>
      </c>
    </row>
    <row r="66" spans="10:10" ht="15" x14ac:dyDescent="0.2">
      <c r="J66" s="15" t="str">
        <f t="shared" si="0"/>
        <v/>
      </c>
    </row>
    <row r="67" spans="10:10" ht="15" x14ac:dyDescent="0.2">
      <c r="J67" s="15" t="str">
        <f t="shared" si="0"/>
        <v/>
      </c>
    </row>
    <row r="68" spans="10:10" ht="15" x14ac:dyDescent="0.2">
      <c r="J68" s="15" t="str">
        <f t="shared" si="0"/>
        <v/>
      </c>
    </row>
    <row r="69" spans="10:10" ht="15" x14ac:dyDescent="0.2">
      <c r="J69" s="15" t="str">
        <f t="shared" si="0"/>
        <v/>
      </c>
    </row>
    <row r="70" spans="10:10" ht="15" x14ac:dyDescent="0.2">
      <c r="J70" s="15" t="str">
        <f t="shared" si="0"/>
        <v/>
      </c>
    </row>
    <row r="71" spans="10:10" ht="15" x14ac:dyDescent="0.2">
      <c r="J71" s="15" t="str">
        <f t="shared" si="0"/>
        <v/>
      </c>
    </row>
    <row r="72" spans="10:10" ht="15" x14ac:dyDescent="0.2">
      <c r="J72" s="15" t="str">
        <f t="shared" si="0"/>
        <v/>
      </c>
    </row>
    <row r="73" spans="10:10" ht="15" x14ac:dyDescent="0.2">
      <c r="J73" s="15" t="str">
        <f t="shared" si="0"/>
        <v/>
      </c>
    </row>
    <row r="74" spans="10:10" ht="15" x14ac:dyDescent="0.2">
      <c r="J74" s="15" t="str">
        <f t="shared" si="0"/>
        <v/>
      </c>
    </row>
    <row r="75" spans="10:10" ht="15" x14ac:dyDescent="0.2">
      <c r="J75" s="15" t="str">
        <f t="shared" si="0"/>
        <v/>
      </c>
    </row>
    <row r="76" spans="10:10" ht="15" x14ac:dyDescent="0.2">
      <c r="J76" s="15" t="str">
        <f t="shared" si="0"/>
        <v/>
      </c>
    </row>
    <row r="77" spans="10:10" ht="15" x14ac:dyDescent="0.2">
      <c r="J77" s="15" t="str">
        <f t="shared" si="0"/>
        <v/>
      </c>
    </row>
    <row r="78" spans="10:10" ht="15" x14ac:dyDescent="0.2">
      <c r="J78" s="15" t="str">
        <f t="shared" si="0"/>
        <v/>
      </c>
    </row>
    <row r="79" spans="10:10" ht="15" x14ac:dyDescent="0.2">
      <c r="J79" s="15" t="str">
        <f t="shared" ref="J79:J111" si="2">CONCATENATE(E79,IF(ISBLANK(E79),""," = "),A79)</f>
        <v/>
      </c>
    </row>
    <row r="80" spans="10:10" ht="15" x14ac:dyDescent="0.2">
      <c r="J80" s="15" t="str">
        <f t="shared" si="2"/>
        <v/>
      </c>
    </row>
    <row r="81" spans="10:10" ht="15" x14ac:dyDescent="0.2">
      <c r="J81" s="15" t="str">
        <f t="shared" si="2"/>
        <v/>
      </c>
    </row>
    <row r="82" spans="10:10" ht="15" x14ac:dyDescent="0.2">
      <c r="J82" s="15" t="str">
        <f t="shared" si="2"/>
        <v/>
      </c>
    </row>
    <row r="83" spans="10:10" ht="15" x14ac:dyDescent="0.2">
      <c r="J83" s="15" t="str">
        <f t="shared" si="2"/>
        <v/>
      </c>
    </row>
    <row r="84" spans="10:10" ht="15" x14ac:dyDescent="0.2">
      <c r="J84" s="15" t="str">
        <f t="shared" si="2"/>
        <v/>
      </c>
    </row>
    <row r="85" spans="10:10" ht="15" x14ac:dyDescent="0.2">
      <c r="J85" s="15" t="str">
        <f t="shared" si="2"/>
        <v/>
      </c>
    </row>
    <row r="86" spans="10:10" ht="15" x14ac:dyDescent="0.2">
      <c r="J86" s="15" t="str">
        <f t="shared" si="2"/>
        <v/>
      </c>
    </row>
    <row r="87" spans="10:10" ht="15" x14ac:dyDescent="0.2">
      <c r="J87" s="15" t="str">
        <f t="shared" si="2"/>
        <v/>
      </c>
    </row>
    <row r="88" spans="10:10" ht="15" x14ac:dyDescent="0.2">
      <c r="J88" s="15" t="str">
        <f t="shared" si="2"/>
        <v/>
      </c>
    </row>
    <row r="89" spans="10:10" ht="15" x14ac:dyDescent="0.2">
      <c r="J89" s="15" t="str">
        <f t="shared" si="2"/>
        <v/>
      </c>
    </row>
    <row r="90" spans="10:10" ht="15" x14ac:dyDescent="0.2">
      <c r="J90" s="15" t="str">
        <f t="shared" si="2"/>
        <v/>
      </c>
    </row>
    <row r="91" spans="10:10" ht="15" x14ac:dyDescent="0.2">
      <c r="J91" s="15" t="str">
        <f t="shared" si="2"/>
        <v/>
      </c>
    </row>
    <row r="92" spans="10:10" ht="15" x14ac:dyDescent="0.2">
      <c r="J92" s="15" t="str">
        <f t="shared" si="2"/>
        <v/>
      </c>
    </row>
    <row r="93" spans="10:10" ht="15" x14ac:dyDescent="0.2">
      <c r="J93" s="15" t="str">
        <f t="shared" si="2"/>
        <v/>
      </c>
    </row>
    <row r="94" spans="10:10" ht="15" x14ac:dyDescent="0.2">
      <c r="J94" s="15" t="str">
        <f t="shared" si="2"/>
        <v/>
      </c>
    </row>
    <row r="95" spans="10:10" ht="15" x14ac:dyDescent="0.2">
      <c r="J95" s="15" t="str">
        <f t="shared" si="2"/>
        <v/>
      </c>
    </row>
    <row r="96" spans="10:10" ht="15" x14ac:dyDescent="0.2">
      <c r="J96" s="15" t="str">
        <f t="shared" si="2"/>
        <v/>
      </c>
    </row>
    <row r="97" spans="10:10" ht="15" x14ac:dyDescent="0.2">
      <c r="J97" s="15" t="str">
        <f t="shared" si="2"/>
        <v/>
      </c>
    </row>
    <row r="98" spans="10:10" ht="15" x14ac:dyDescent="0.2">
      <c r="J98" s="15" t="str">
        <f t="shared" si="2"/>
        <v/>
      </c>
    </row>
    <row r="99" spans="10:10" ht="15" x14ac:dyDescent="0.2">
      <c r="J99" s="15" t="str">
        <f t="shared" si="2"/>
        <v/>
      </c>
    </row>
    <row r="100" spans="10:10" ht="15" x14ac:dyDescent="0.2">
      <c r="J100" s="15" t="str">
        <f t="shared" si="2"/>
        <v/>
      </c>
    </row>
    <row r="101" spans="10:10" ht="15" x14ac:dyDescent="0.2">
      <c r="J101" s="15" t="str">
        <f t="shared" si="2"/>
        <v/>
      </c>
    </row>
    <row r="102" spans="10:10" ht="15" x14ac:dyDescent="0.2">
      <c r="J102" s="15" t="str">
        <f t="shared" si="2"/>
        <v/>
      </c>
    </row>
    <row r="103" spans="10:10" ht="15" x14ac:dyDescent="0.2">
      <c r="J103" s="15" t="str">
        <f t="shared" si="2"/>
        <v/>
      </c>
    </row>
    <row r="104" spans="10:10" ht="15" x14ac:dyDescent="0.2">
      <c r="J104" s="15" t="str">
        <f t="shared" si="2"/>
        <v/>
      </c>
    </row>
    <row r="105" spans="10:10" ht="15" x14ac:dyDescent="0.2">
      <c r="J105" s="15" t="str">
        <f t="shared" si="2"/>
        <v/>
      </c>
    </row>
    <row r="106" spans="10:10" ht="15" x14ac:dyDescent="0.2">
      <c r="J106" s="15" t="str">
        <f t="shared" si="2"/>
        <v/>
      </c>
    </row>
    <row r="107" spans="10:10" ht="15" x14ac:dyDescent="0.2">
      <c r="J107" s="15" t="str">
        <f t="shared" si="2"/>
        <v/>
      </c>
    </row>
    <row r="108" spans="10:10" ht="15" x14ac:dyDescent="0.2">
      <c r="J108" s="15" t="str">
        <f t="shared" si="2"/>
        <v/>
      </c>
    </row>
    <row r="109" spans="10:10" ht="15" x14ac:dyDescent="0.2">
      <c r="J109" s="15" t="str">
        <f t="shared" si="2"/>
        <v/>
      </c>
    </row>
    <row r="110" spans="10:10" ht="15" x14ac:dyDescent="0.2">
      <c r="J110" s="15" t="str">
        <f t="shared" si="2"/>
        <v/>
      </c>
    </row>
    <row r="111" spans="10:10" ht="15" x14ac:dyDescent="0.2">
      <c r="J111" s="15" t="str">
        <f t="shared" si="2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77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7" t="s">
        <v>12</v>
      </c>
      <c r="B1" s="27"/>
      <c r="C1" s="27"/>
      <c r="D1" s="27"/>
    </row>
    <row r="2" spans="1:4" s="9" customFormat="1" ht="14.85" customHeight="1" x14ac:dyDescent="0.2">
      <c r="A2" s="10" t="s">
        <v>13</v>
      </c>
      <c r="B2" s="11" t="s">
        <v>14</v>
      </c>
      <c r="C2" s="11" t="s">
        <v>15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</dc:creator>
  <cp:lastModifiedBy>Luc Lemmens</cp:lastModifiedBy>
  <cp:lastPrinted>2014-09-09T06:54:41Z</cp:lastPrinted>
  <dcterms:created xsi:type="dcterms:W3CDTF">2009-05-15T08:53:47Z</dcterms:created>
  <dcterms:modified xsi:type="dcterms:W3CDTF">2014-09-09T14:32:49Z</dcterms:modified>
</cp:coreProperties>
</file>